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00" sheetId="2" r:id="rId2"/>
    <sheet name="402" sheetId="3" r:id="rId3"/>
  </sheets>
  <definedNames/>
  <calcPr fullCalcOnLoad="1"/>
</workbook>
</file>

<file path=xl/sharedStrings.xml><?xml version="1.0" encoding="utf-8"?>
<sst xmlns="http://schemas.openxmlformats.org/spreadsheetml/2006/main" count="419" uniqueCount="210">
  <si>
    <t>Soupis objektů s DPH</t>
  </si>
  <si>
    <t>Stavba:17112015 - PŘIPOJENÍ ZŠ 5. KVĚTNA NA METROPOLITNÍ OPT. SÍŤ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</si>
  <si>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</si>
  <si>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</si>
  <si>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</si>
  <si>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</si>
  <si>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</si>
  <si>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</si>
  <si>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</si>
  <si>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</si>
  <si>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</si>
  <si>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</si>
  <si>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</si>
  <si>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</si>
  <si>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 :</t>
  </si>
  <si>
    <t>číslo a název SO:</t>
  </si>
  <si>
    <t>číslo a název rozpočtu:</t>
  </si>
  <si>
    <t>17112015</t>
  </si>
  <si>
    <t>PŘIPOJENÍ ZŠ 5. KVĚTNA NA METROPOLITNÍ OPT. SÍŤ</t>
  </si>
  <si>
    <t>00</t>
  </si>
  <si>
    <t>VRN</t>
  </si>
  <si>
    <t>Zatřídění CZ-CPA: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</si>
  <si>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</si>
  <si>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</si>
  <si>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</si>
  <si>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</si>
  <si>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</si>
  <si>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</si>
  <si>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</si>
  <si>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</si>
  <si>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</si>
  <si>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</si>
  <si>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</si>
  <si>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</si>
  <si>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</si>
  <si>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</si>
  <si>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</si>
  <si>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</si>
  <si>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</si>
  <si>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</si>
  <si>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</si>
  <si>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</si>
  <si>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</si>
  <si>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Všeobecné konstrukce a práce</t>
  </si>
  <si>
    <t>0</t>
  </si>
  <si>
    <t>2013_OTSKP</t>
  </si>
  <si>
    <t>02520</t>
  </si>
  <si>
    <t/>
  </si>
  <si>
    <t>ZKOUŠENÍ MATERIÁLŮ NEZÁVISLOU ZKUŠEBNOU
rázovou deskou  ( lehká dynamická zkouška )   kom + chodnik</t>
  </si>
  <si>
    <t xml:space="preserve">KUS       </t>
  </si>
  <si>
    <t>3=3,000 [A]</t>
  </si>
  <si>
    <t>zahrnuje veškeré náklady spojené s objednatelem požadovanými zkouškami</t>
  </si>
  <si>
    <t>02720</t>
  </si>
  <si>
    <t>POMOC PRÁCE ZŘÍZ NEBO ZAJIŠŤ REGULACI A OCHRANU DOPRAVY
Položka obsahuje veškerá přechodná dopravní značení ( včetně povolení ) pro regulaci a ochranu dopravy, včetně čištění stávající dopravní infrastruktury v průběhu stavby</t>
  </si>
  <si>
    <t xml:space="preserve">KPL       </t>
  </si>
  <si>
    <t>1=1,000 [A]</t>
  </si>
  <si>
    <t>zahrnuje veškeré náklady spojené s objednatelem požadovanými zařízeními</t>
  </si>
  <si>
    <t>02910</t>
  </si>
  <si>
    <t>OSTATNÍ POŽADAVKY - ZEMĚMĚŘIČSKÁ MĚŘENÍ
vytyčení trasy před její výstavbou</t>
  </si>
  <si>
    <t>zahrnuje veškeré náklady spojené s objednatelem požadovanými pracemi</t>
  </si>
  <si>
    <t>02911</t>
  </si>
  <si>
    <t xml:space="preserve">OSTATNÍ POŽADAVKY - GEODETICKÉ ZAMĚŘENÍ
Náklady na vyhotovení geodetického zaměření skutečného provedení díla  včetně jejich 
předání objednateli v požadované formě a požadovaném počtu.
- Geodetické zaměření skutečného provedení díla bude provedeno a ověřeno oprávněným zeměměřičským inženýrem
a bude předáno objednateli 3x v tištěné a 1x v elektronické formě na CD ve formátu PDF a, DWG , DXF, DGN (včetně inženýrských sítí a vložení do GIS ). V zaměření budou vyznačeny hranice stavby, označeny druhy povrchů (materiál, povrch, barva), snížené obruby, vpusti, poklopy, propustky, lampy, svislé dopravní značení,
 </t>
  </si>
  <si>
    <t>02944</t>
  </si>
  <si>
    <t xml:space="preserve">OSTAT POŽADAVKY - DOKUMENTACE SKUTEČ PROVEDENÍ V DIGIT FORMĚ
- Vypracování zpřesňujících detailů během výstavby
- SDPS  4* tištěnou + 1* dogit ( 1*PDF + 1* DWG )
</t>
  </si>
  <si>
    <t>03170</t>
  </si>
  <si>
    <t>ZAŘÍZENÍ STAVENIŠTĚ - KOMUNIKACE A ZPEV PLOCHY
Položka zahrnuje veškeré náklady spojené s vybudováním, provozem a odstraněním zařízení staveniště
a to včetně oplocení, wc , zázemí stavby,  aj.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</si>
  <si>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</si>
  <si>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</si>
  <si>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
Ochrana a vytyčení stávajících IS  a ztížené výkopy a manipulace v ochranných pásmech těchto sítí ,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</si>
  <si>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</si>
  <si>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</si>
  <si>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</si>
  <si>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</si>
  <si>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</si>
  <si>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</si>
  <si>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</si>
  <si>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</si>
  <si>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402</t>
  </si>
  <si>
    <t>OPTICKÁ SÍŤ</t>
  </si>
  <si>
    <t>014101</t>
  </si>
  <si>
    <t>POPLATKY ZA SKLÁDKU
poplatky za trvalou skládku</t>
  </si>
  <si>
    <t xml:space="preserve">M3        </t>
  </si>
  <si>
    <t>1+1=2,000 [A]</t>
  </si>
  <si>
    <t>zahrnuje veškeré poplatky provozovateli skládky související s uložením odpadu na skládce.</t>
  </si>
  <si>
    <t>Zemní práce</t>
  </si>
  <si>
    <t>113136</t>
  </si>
  <si>
    <t>ODSTRANĚNÍ KRYTU VOZOVEK A CHODNÍKŮ S ASFALT POJIVEM, ODVOZ DO 12KM
odstranění vrstev ve vozovce a asf chod. vč podkladních</t>
  </si>
  <si>
    <t>(13+10,1+19,2+3)*0,6*1,2=32,616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</si>
  <si>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</si>
  <si>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113186</t>
  </si>
  <si>
    <t>ODSTRANĚNÍ KRYTU CHODNÍKŮ Z DLAŽDIC, ODVOZ DO 12KM
výkop v chodníku pro HDPE a KK</t>
  </si>
  <si>
    <t>(6,2*0,6*0,6)+2+(8*0,6*0,6)=7,112 [A]</t>
  </si>
  <si>
    <t>132736</t>
  </si>
  <si>
    <t>HLOUBENÍ RÝH ŠÍŘ DO 2M PAŽ I NEPAŽ TŘ. I, ODVOZ DO 12KM
odkop pro chráničku HDPE a KK  , ve volném terénu</t>
  </si>
  <si>
    <t>17*0,6*0,6=6,120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</si>
  <si>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</si>
  <si>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171102</t>
  </si>
  <si>
    <t>ULOŽENÍ SYPANINY DO NÁSYPŮ SE ZHUTNĚNÍM NA 96% PS
uložení ornice do výkopu v zeleni</t>
  </si>
  <si>
    <t>17*0,6*0,4=4,080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</si>
  <si>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</si>
  <si>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18241</t>
  </si>
  <si>
    <t>ZALOŽENÍ TRÁVNÍKU RUČNÍM VÝSEVEM
parková směs ,</t>
  </si>
  <si>
    <t xml:space="preserve">M2        </t>
  </si>
  <si>
    <t>17*2=34,000 [A]</t>
  </si>
  <si>
    <t>Zahrnuje dodání předepsané travní směsi, její výsev na ornici, zalévání, první pokosení, to vše bez ohledu na sklon terénu</t>
  </si>
  <si>
    <t>18247</t>
  </si>
  <si>
    <t>OŠETŘOVÁNÍ TRÁVNÍKU
první seč a odplevelení</t>
  </si>
  <si>
    <t>Zahrnuje pokosení se shrabáním, naložení shrabků na dopravní prostředek, s odvozem a se složením, to vše bez ohledu na sklon terénu</t>
  </si>
  <si>
    <t>183312</t>
  </si>
  <si>
    <t>SADOVNICKÉ OBDĚLÁNÍ PŮDY RUČNĚ
úprava rýhy a okolí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</si>
  <si>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</si>
  <si>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18481</t>
  </si>
  <si>
    <t>OCHRANA STROMŮ A KEŘŮ BEDNĚNÍM
ochrana před poškozením stroji</t>
  </si>
  <si>
    <t>12=12,000 [A]</t>
  </si>
  <si>
    <t>položka zahrnuje veškerý materiál, výrobky a polotovary, včetně mimostaveništní a vnitrostaveništní dopravy (rovněž přesuny), včetně naložení a složení, případně s uložením</t>
  </si>
  <si>
    <t>Svislé konstrukce</t>
  </si>
  <si>
    <t>327215a</t>
  </si>
  <si>
    <t>PŘEZDĚNÍ ZDÍ Z KAMENNÉHO ZDIVA
vyzdění vybouraného otvoru ( kámen , cihla, pěna ) z průrazu do školy a to včetně pohledových ploch ve vnitř školy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</si>
  <si>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</si>
  <si>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Komunikace</t>
  </si>
  <si>
    <t>561101</t>
  </si>
  <si>
    <t>PODKLADNÍ BETON TŘ. I
podklad a okolí KK</t>
  </si>
  <si>
    <t>1,5=1,500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</si>
  <si>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</si>
  <si>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561401</t>
  </si>
  <si>
    <t>KAMENIVO ZPEVNĚNÉ CEMENTEM TŘ. I
v chodníku s AC</t>
  </si>
  <si>
    <t>(10+19,5+3)*0,6*0,19=3,705 [A]</t>
  </si>
  <si>
    <t>56334</t>
  </si>
  <si>
    <t>VOZOVKOVÉ VRSTVY ZE ŠTĚRKODRTI TL. DO 200MM
fr. 0-32, 0-63, 32-63</t>
  </si>
  <si>
    <t>(13+13+8+8+6,2+10+19,5+3)*0,6=48,420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</si>
  <si>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</si>
  <si>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56342</t>
  </si>
  <si>
    <t>VOZOVKOVÉ VRSTVY ZE ŠTĚRKOPÍSKU TL. DO 100MM</t>
  </si>
  <si>
    <t>(13+8+6,2+27+19,5+3)*0,6=46,020 [A]</t>
  </si>
  <si>
    <t>567303</t>
  </si>
  <si>
    <t xml:space="preserve">VRSTVY PRO OBNOVU A OPRAVY ZE ŠTĚRKODRTI
fr. 0-32, hutněný zásyp v komunikaci </t>
  </si>
  <si>
    <t>13*0,41*0,6=3,198 [A]</t>
  </si>
  <si>
    <t>572211</t>
  </si>
  <si>
    <t>SPOJOVACÍ POSTŘIK Z ASFALTU DO 0,5KG/M2</t>
  </si>
  <si>
    <t>84+8=92,000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</si>
  <si>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</si>
  <si>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574A34</t>
  </si>
  <si>
    <t>ASFALTOVÝ BETON PRO OBRUSNÉ VRSTVY ACO 11+, 11S TL. 40MM</t>
  </si>
  <si>
    <t>13*1,5+(10+19,5+3)*2=84,500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</si>
  <si>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</si>
  <si>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</si>
  <si>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</si>
  <si>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13*0,6=7,800 [A]</t>
  </si>
  <si>
    <t>574E88</t>
  </si>
  <si>
    <t>ASFALTOVÝ BETON PRO PODKLADNÍ VRSTVY ACP 22+, 22S TL. 90MM</t>
  </si>
  <si>
    <t>582611</t>
  </si>
  <si>
    <t>KRYTY Z BETON DLAŽDIC SE ZÁMKEM ŠEDÝCH TL 60MM DO LOŽE Z KAM</t>
  </si>
  <si>
    <t>(6,2*1,5)+(8*1,5)=21,300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</si>
  <si>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</si>
  <si>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</si>
  <si>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702332</t>
  </si>
  <si>
    <t>Zakrytí kabelů plastovou deskou/pásem šířky přes 20 do 40 cm
Krycími deskami  a varovnou folií</t>
  </si>
  <si>
    <t xml:space="preserve">M         </t>
  </si>
  <si>
    <t>(13+8+6,2+27+19,5+3)*2=153,400 [A]</t>
  </si>
  <si>
    <t>1. Položka obsahuje:
– přípravu podkladu pro osazení
2. Položka neobsahuje:
 X
3. Způsob měření:
Měří se metr délkový.</t>
  </si>
  <si>
    <t>711112</t>
  </si>
  <si>
    <t>IZOLACE BĚŽNÝCH KONSTRUKCÍ PROTI ZEMNÍ VLHKOSTI ASFALTOVÝMI PÁSY
izolace zdi školy , NAIP tl. 6mm , modifikovaný</t>
  </si>
  <si>
    <t>4=4,000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</si>
  <si>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</si>
  <si>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711117</t>
  </si>
  <si>
    <t>IZOLACE BĚŽNÝCH KONSTRUKCÍ PROTI ZEMNÍ VLHKOSTI Z PE FÓLIÍ
ochrana izolace budovy školy v místě protlaku nopovou folií</t>
  </si>
  <si>
    <t>6=6,000 [A]</t>
  </si>
  <si>
    <t>75I912a</t>
  </si>
  <si>
    <t>Spojka Optotrubky HDPE průměru  40/33 mm</t>
  </si>
  <si>
    <t>2=2,000 [A]</t>
  </si>
  <si>
    <t>1. Položka obsahuje:
 – veškeré práce a materiál obsažený v názvu položky
2. Položka neobsahuje:
 X
3. Způsob měření:
Měří se metr délkový.</t>
  </si>
  <si>
    <t>75I922</t>
  </si>
  <si>
    <t>Optotrubka HDPE průměru  40/33 mm
vč rezervy 10m , vč mikrotrubiček</t>
  </si>
  <si>
    <t>13+13+8+8+6,2+27+19,5+3+10=107,700 [A]</t>
  </si>
  <si>
    <t>75IH72</t>
  </si>
  <si>
    <t>Ukončení kabelu smršťovací koncovka  průměru  40 mm</t>
  </si>
  <si>
    <t>5=5,000 [A]</t>
  </si>
  <si>
    <t>1. Položka obsahuje:
 – veškeré práce a materiál obsažený v názvu položky
2. Položka neobsahuje:
 X
3. Způsob měření:
Udává se počet kusů kompletní konstrukce nebo práce.</t>
  </si>
  <si>
    <t xml:space="preserve">Potrubí    </t>
  </si>
  <si>
    <t>87627</t>
  </si>
  <si>
    <t>CHRÁNIČKY Z TRUB PLASTOVÝCH DN DO 100MM
např Kopoflex</t>
  </si>
  <si>
    <t>(13+8)*2+24=66,000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</si>
  <si>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</si>
  <si>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898101</t>
  </si>
  <si>
    <t>KABEL KOMORY Z BETON DÍLCŮ PŮDORYS PLOCHY DO 1,5M2
Kabelová komora s poklopem C250 , možno beton nahradit PE s obetonováním</t>
  </si>
  <si>
    <t>položka zahrnuje:
- poklopy s rámem, mříže s rámem, stupadla, žebříky, stropy z bet. dílců a pod.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</t>
  </si>
  <si>
    <t>Potrubí</t>
  </si>
  <si>
    <t>Ostatní konstrukce a práce</t>
  </si>
  <si>
    <t>91782</t>
  </si>
  <si>
    <t>VÝŠKOVÁ ÚPRAVA OBRUBNÍKŮ KAMENNÝCH
demontáž a opětovná montáž stávajících obrub</t>
  </si>
  <si>
    <t>2+2=4,000 [A]</t>
  </si>
  <si>
    <t>Položka výšková úprava obrub zahrnuje jejich vytrhání, očištění, manipulaci, nové betonové lože a osazení. Případné nutné doplnění novými obrubami se uvede v položkách 9172 až 9177.</t>
  </si>
  <si>
    <t>919112</t>
  </si>
  <si>
    <t>ŘEZÁNÍ ASFALTOVÉHO KRYTU VOZOVEK TL DO 100MM</t>
  </si>
  <si>
    <t>13+13+20+39+6=91,000 [A]</t>
  </si>
  <si>
    <t>položka zahrnuje řezání vozovkové vrstvy v předepsané tloušťce, včetně spotřeby vody</t>
  </si>
  <si>
    <t>931314</t>
  </si>
  <si>
    <t>TĚSNĚNÍ DILATAČ SPAR ASF ZÁLIVKOU PRŮŘ DO 400MM2
ošetření AC spár dle ČSN</t>
  </si>
  <si>
    <t>91=91,000 [A]</t>
  </si>
  <si>
    <t>položka zahrnuje dodávku a osazení předepsaného materiálu, očištění ploch spáry před úpravou, očištění okolí spáry po úpravě</t>
  </si>
  <si>
    <t>966156</t>
  </si>
  <si>
    <t xml:space="preserve">BOURÁNÍ KONSTRUKCÍ Z PROST BETONU S ODVOZEM DO 12KM
průraz do školy </t>
  </si>
  <si>
    <t>2*0,6=1,200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</si>
  <si>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</si>
  <si>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966166</t>
  </si>
  <si>
    <t>BOURÁNÍ KONSTRUKCÍ ZE ŽELEZOBETONU S ODVOZEM DO 12KM</t>
  </si>
  <si>
    <t>1,8+0,8+5=7,600 [A]</t>
  </si>
  <si>
    <t xml:space="preserve">1. Položka obsahuje:
 – veškeré práce a materiál obsažený v názvu položky
</t>
  </si>
  <si>
    <t>Příloha č.2</t>
  </si>
  <si>
    <t>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</si>
</sst>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42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 shrinkToFi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B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208</v>
      </c>
      <c r="B1" t="s">
        <v>209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19</v>
      </c>
      <c r="B11" s="6" t="s">
        <v>20</v>
      </c>
      <c r="C11" s="10">
        <f>'00'!I45</f>
        <v>0</v>
      </c>
      <c r="D11" s="10">
        <f>'00'!P45</f>
        <v>0</v>
      </c>
      <c r="E11" s="10">
        <f>C11+D11</f>
        <v>0</v>
      </c>
    </row>
    <row r="12" spans="1:5" ht="12.75" customHeight="1">
      <c r="A12" s="6" t="s">
        <v>77</v>
      </c>
      <c r="B12" s="6" t="s">
        <v>78</v>
      </c>
      <c r="C12" s="10">
        <f>'402'!I141</f>
        <v>0</v>
      </c>
      <c r="D12" s="10">
        <f>'402'!P141</f>
        <v>0</v>
      </c>
      <c r="E12" s="10">
        <f>C12+D12</f>
        <v>0</v>
      </c>
    </row>
  </sheetData>
  <sheetProtection formatColumns="0"/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C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208</v>
      </c>
      <c r="C1" t="s">
        <v>209</v>
      </c>
    </row>
    <row r="2" ht="12.75" customHeight="1">
      <c r="A2" s="5"/>
    </row>
    <row r="3" ht="12.75" customHeight="1">
      <c r="C3" s="1" t="s">
        <v>13</v>
      </c>
    </row>
    <row r="5" spans="1:5" ht="12.75" customHeight="1">
      <c r="A5" t="s">
        <v>14</v>
      </c>
      <c r="C5" s="5" t="s">
        <v>17</v>
      </c>
      <c r="D5" s="5"/>
      <c r="E5" s="5" t="s">
        <v>18</v>
      </c>
    </row>
    <row r="6" spans="1:5" ht="12.75" customHeight="1">
      <c r="A6" t="s">
        <v>15</v>
      </c>
      <c r="C6" s="5" t="s">
        <v>19</v>
      </c>
      <c r="D6" s="5"/>
      <c r="E6" s="5" t="s">
        <v>20</v>
      </c>
    </row>
    <row r="7" spans="1:5" ht="12.75" customHeight="1">
      <c r="A7" t="s">
        <v>16</v>
      </c>
      <c r="C7" s="5" t="s">
        <v>19</v>
      </c>
      <c r="D7" s="5"/>
      <c r="E7" s="5" t="s">
        <v>20</v>
      </c>
    </row>
    <row r="8" spans="1:5" ht="12.75" customHeight="1">
      <c r="A8" t="s">
        <v>21</v>
      </c>
      <c r="C8" s="5"/>
      <c r="D8" s="5"/>
      <c r="E8" s="5"/>
    </row>
    <row r="9" spans="1:16" ht="12.75" customHeight="1">
      <c r="A9" s="16" t="s">
        <v>22</v>
      </c>
      <c r="B9" s="16" t="s">
        <v>24</v>
      </c>
      <c r="C9" s="16" t="s">
        <v>25</v>
      </c>
      <c r="D9" s="16" t="s">
        <v>26</v>
      </c>
      <c r="E9" s="16" t="s">
        <v>27</v>
      </c>
      <c r="F9" s="16" t="s">
        <v>28</v>
      </c>
      <c r="G9" s="16" t="s">
        <v>29</v>
      </c>
      <c r="H9" s="16" t="s">
        <v>30</v>
      </c>
      <c r="I9" s="16"/>
      <c r="O9" t="s">
        <v>33</v>
      </c>
      <c r="P9" t="s">
        <v>11</v>
      </c>
    </row>
    <row r="10" spans="1:15" ht="14.25">
      <c r="A10" s="16"/>
      <c r="B10" s="16"/>
      <c r="C10" s="16"/>
      <c r="D10" s="16"/>
      <c r="E10" s="16"/>
      <c r="F10" s="16"/>
      <c r="G10" s="16"/>
      <c r="H10" s="4" t="s">
        <v>31</v>
      </c>
      <c r="I10" s="4" t="s">
        <v>32</v>
      </c>
      <c r="O10" t="s">
        <v>11</v>
      </c>
    </row>
    <row r="11" spans="1:10" ht="14.25">
      <c r="A11" s="4" t="s">
        <v>23</v>
      </c>
      <c r="B11" s="4" t="s">
        <v>34</v>
      </c>
      <c r="C11" s="4" t="s">
        <v>35</v>
      </c>
      <c r="D11" s="4" t="s">
        <v>36</v>
      </c>
      <c r="E11" s="4" t="s">
        <v>37</v>
      </c>
      <c r="F11" s="4" t="s">
        <v>38</v>
      </c>
      <c r="G11" s="4" t="s">
        <v>39</v>
      </c>
      <c r="H11" s="4" t="s">
        <v>40</v>
      </c>
      <c r="I11" s="4" t="s">
        <v>41</v>
      </c>
      <c r="J11" t="s">
        <v>42</v>
      </c>
    </row>
    <row r="12" spans="1:9" ht="12.75" customHeight="1">
      <c r="A12" s="7"/>
      <c r="B12" s="7"/>
      <c r="C12" s="7" t="s">
        <v>44</v>
      </c>
      <c r="D12" s="7"/>
      <c r="E12" s="7" t="s">
        <v>43</v>
      </c>
      <c r="F12" s="7"/>
      <c r="G12" s="9"/>
      <c r="H12" s="7"/>
      <c r="I12" s="9"/>
    </row>
    <row r="13" spans="1:16" ht="25.5">
      <c r="A13" s="6">
        <v>1</v>
      </c>
      <c r="B13" s="6" t="s">
        <v>45</v>
      </c>
      <c r="C13" s="6" t="s">
        <v>46</v>
      </c>
      <c r="D13" s="6" t="s">
        <v>47</v>
      </c>
      <c r="E13" s="6" t="s">
        <v>48</v>
      </c>
      <c r="F13" s="6" t="s">
        <v>49</v>
      </c>
      <c r="G13" s="8">
        <v>3</v>
      </c>
      <c r="H13" s="11">
        <v>0</v>
      </c>
      <c r="I13" s="10">
        <f>ROUND((H13*G13),2)</f>
        <v>0</v>
      </c>
      <c r="O13">
        <f>rekapitulace!H8</f>
        <v>21</v>
      </c>
      <c r="P13">
        <f>ROUND(O13/100*I13,2)</f>
        <v>0</v>
      </c>
    </row>
    <row r="14" ht="12.75">
      <c r="E14" s="12" t="s">
        <v>50</v>
      </c>
    </row>
    <row r="15" ht="12.75">
      <c r="E15" s="12" t="s">
        <v>51</v>
      </c>
    </row>
    <row r="16" spans="1:16" ht="38.25">
      <c r="A16" s="6">
        <v>2</v>
      </c>
      <c r="B16" s="6" t="s">
        <v>45</v>
      </c>
      <c r="C16" s="6" t="s">
        <v>52</v>
      </c>
      <c r="D16" s="6" t="s">
        <v>47</v>
      </c>
      <c r="E16" s="6" t="s">
        <v>53</v>
      </c>
      <c r="F16" s="6" t="s">
        <v>54</v>
      </c>
      <c r="G16" s="8">
        <v>1</v>
      </c>
      <c r="H16" s="11">
        <v>0</v>
      </c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2" t="s">
        <v>55</v>
      </c>
    </row>
    <row r="18" ht="12.75">
      <c r="E18" s="12" t="s">
        <v>56</v>
      </c>
    </row>
    <row r="19" spans="1:16" ht="25.5">
      <c r="A19" s="6">
        <v>3</v>
      </c>
      <c r="B19" s="6" t="s">
        <v>45</v>
      </c>
      <c r="C19" s="6" t="s">
        <v>57</v>
      </c>
      <c r="D19" s="6" t="s">
        <v>47</v>
      </c>
      <c r="E19" s="6" t="s">
        <v>58</v>
      </c>
      <c r="F19" s="6" t="s">
        <v>54</v>
      </c>
      <c r="G19" s="8">
        <v>1</v>
      </c>
      <c r="H19" s="11">
        <v>0</v>
      </c>
      <c r="I19" s="10">
        <f>ROUND((H19*G19),2)</f>
        <v>0</v>
      </c>
      <c r="O19">
        <f>rekapitulace!H8</f>
        <v>21</v>
      </c>
      <c r="P19">
        <f>ROUND(O19/100*I19,2)</f>
        <v>0</v>
      </c>
    </row>
    <row r="20" ht="12.75">
      <c r="E20" s="12" t="s">
        <v>55</v>
      </c>
    </row>
    <row r="21" ht="12.75">
      <c r="E21" s="12" t="s">
        <v>59</v>
      </c>
    </row>
    <row r="22" spans="1:16" ht="114.75">
      <c r="A22" s="6">
        <v>4</v>
      </c>
      <c r="B22" s="6" t="s">
        <v>45</v>
      </c>
      <c r="C22" s="6" t="s">
        <v>60</v>
      </c>
      <c r="D22" s="6" t="s">
        <v>47</v>
      </c>
      <c r="E22" s="6" t="s">
        <v>61</v>
      </c>
      <c r="F22" s="6" t="s">
        <v>54</v>
      </c>
      <c r="G22" s="8">
        <v>1</v>
      </c>
      <c r="H22" s="11">
        <v>0</v>
      </c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2" t="s">
        <v>55</v>
      </c>
    </row>
    <row r="24" ht="12.75">
      <c r="E24" s="12" t="s">
        <v>59</v>
      </c>
    </row>
    <row r="25" spans="1:16" ht="38.25">
      <c r="A25" s="6">
        <v>5</v>
      </c>
      <c r="B25" s="6" t="s">
        <v>45</v>
      </c>
      <c r="C25" s="6" t="s">
        <v>62</v>
      </c>
      <c r="D25" s="6" t="s">
        <v>47</v>
      </c>
      <c r="E25" s="6" t="s">
        <v>63</v>
      </c>
      <c r="F25" s="6" t="s">
        <v>54</v>
      </c>
      <c r="G25" s="8">
        <v>1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2" t="s">
        <v>55</v>
      </c>
    </row>
    <row r="27" ht="12.75">
      <c r="E27" s="12" t="s">
        <v>59</v>
      </c>
    </row>
    <row r="28" spans="1:16" ht="51">
      <c r="A28" s="6">
        <v>6</v>
      </c>
      <c r="B28" s="6" t="s">
        <v>45</v>
      </c>
      <c r="C28" s="6" t="s">
        <v>64</v>
      </c>
      <c r="D28" s="6" t="s">
        <v>47</v>
      </c>
      <c r="E28" s="6" t="s">
        <v>65</v>
      </c>
      <c r="F28" s="6" t="s">
        <v>54</v>
      </c>
      <c r="G28" s="8">
        <v>1</v>
      </c>
      <c r="H28" s="11">
        <v>0</v>
      </c>
      <c r="I28" s="10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2" t="s">
        <v>55</v>
      </c>
    </row>
    <row r="30" ht="25.5">
      <c r="E30" s="12" t="s">
        <v>66</v>
      </c>
    </row>
    <row r="31" spans="1:16" ht="38.25">
      <c r="A31" s="6">
        <v>7</v>
      </c>
      <c r="B31" s="6" t="s">
        <v>45</v>
      </c>
      <c r="C31" s="6" t="s">
        <v>67</v>
      </c>
      <c r="D31" s="6" t="s">
        <v>47</v>
      </c>
      <c r="E31" s="6" t="s">
        <v>68</v>
      </c>
      <c r="F31" s="6" t="s">
        <v>54</v>
      </c>
      <c r="G31" s="8">
        <v>1</v>
      </c>
      <c r="H31" s="11">
        <v>0</v>
      </c>
      <c r="I31" s="10">
        <f>ROUND((H31*G31),2)</f>
        <v>0</v>
      </c>
      <c r="O31">
        <f>rekapitulace!H8</f>
        <v>21</v>
      </c>
      <c r="P31">
        <f>ROUND(O31/100*I31,2)</f>
        <v>0</v>
      </c>
    </row>
    <row r="32" ht="12.75">
      <c r="E32" s="12" t="s">
        <v>55</v>
      </c>
    </row>
    <row r="33" ht="12.75">
      <c r="E33" s="12" t="s">
        <v>69</v>
      </c>
    </row>
    <row r="34" spans="1:16" ht="12.75" customHeight="1">
      <c r="A34" s="13"/>
      <c r="B34" s="13"/>
      <c r="C34" s="13" t="s">
        <v>44</v>
      </c>
      <c r="D34" s="13"/>
      <c r="E34" s="13" t="s">
        <v>43</v>
      </c>
      <c r="F34" s="13"/>
      <c r="G34" s="13"/>
      <c r="H34" s="13"/>
      <c r="I34" s="13">
        <f>SUM(I13:I33)</f>
        <v>0</v>
      </c>
      <c r="P34">
        <f>SUM(P13:P33)</f>
        <v>0</v>
      </c>
    </row>
    <row r="36" spans="1:16" ht="12.75" customHeight="1">
      <c r="A36" s="13"/>
      <c r="B36" s="13"/>
      <c r="C36" s="13"/>
      <c r="D36" s="13"/>
      <c r="E36" s="13" t="s">
        <v>70</v>
      </c>
      <c r="F36" s="13"/>
      <c r="G36" s="13"/>
      <c r="H36" s="13"/>
      <c r="I36" s="13">
        <f>+I34</f>
        <v>0</v>
      </c>
      <c r="P36">
        <f>+P34</f>
        <v>0</v>
      </c>
    </row>
    <row r="38" spans="1:9" ht="12.75" customHeight="1">
      <c r="A38" s="7" t="s">
        <v>71</v>
      </c>
      <c r="B38" s="7"/>
      <c r="C38" s="7"/>
      <c r="D38" s="7"/>
      <c r="E38" s="7"/>
      <c r="F38" s="7"/>
      <c r="G38" s="7"/>
      <c r="H38" s="7"/>
      <c r="I38" s="7"/>
    </row>
    <row r="39" spans="1:9" ht="12.75" customHeight="1">
      <c r="A39" s="7"/>
      <c r="B39" s="7"/>
      <c r="C39" s="7"/>
      <c r="D39" s="7"/>
      <c r="E39" s="7" t="s">
        <v>72</v>
      </c>
      <c r="F39" s="7"/>
      <c r="G39" s="7"/>
      <c r="H39" s="7"/>
      <c r="I39" s="7"/>
    </row>
    <row r="40" spans="1:16" ht="12.75" customHeight="1">
      <c r="A40" s="13"/>
      <c r="B40" s="13"/>
      <c r="C40" s="13"/>
      <c r="D40" s="13"/>
      <c r="E40" s="13" t="s">
        <v>73</v>
      </c>
      <c r="F40" s="13"/>
      <c r="G40" s="13"/>
      <c r="H40" s="13"/>
      <c r="I40" s="13">
        <v>0</v>
      </c>
      <c r="P40">
        <v>0</v>
      </c>
    </row>
    <row r="41" spans="1:9" ht="12.75" customHeight="1">
      <c r="A41" s="13"/>
      <c r="B41" s="13"/>
      <c r="C41" s="13"/>
      <c r="D41" s="13"/>
      <c r="E41" s="13" t="s">
        <v>74</v>
      </c>
      <c r="F41" s="13"/>
      <c r="G41" s="13"/>
      <c r="H41" s="13"/>
      <c r="I41" s="13"/>
    </row>
    <row r="42" spans="1:16" ht="12.75" customHeight="1">
      <c r="A42" s="13"/>
      <c r="B42" s="13"/>
      <c r="C42" s="13"/>
      <c r="D42" s="13"/>
      <c r="E42" s="13" t="s">
        <v>75</v>
      </c>
      <c r="F42" s="13"/>
      <c r="G42" s="13"/>
      <c r="H42" s="13"/>
      <c r="I42" s="13">
        <v>0</v>
      </c>
      <c r="P42">
        <v>0</v>
      </c>
    </row>
    <row r="43" spans="1:16" ht="12.75" customHeight="1">
      <c r="A43" s="13"/>
      <c r="B43" s="13"/>
      <c r="C43" s="13"/>
      <c r="D43" s="13"/>
      <c r="E43" s="13" t="s">
        <v>76</v>
      </c>
      <c r="F43" s="13"/>
      <c r="G43" s="13"/>
      <c r="H43" s="13"/>
      <c r="I43" s="13">
        <f>I40+I42</f>
        <v>0</v>
      </c>
      <c r="P43">
        <f>P40+P42</f>
        <v>0</v>
      </c>
    </row>
    <row r="45" spans="1:16" ht="12.75" customHeight="1">
      <c r="A45" s="13"/>
      <c r="B45" s="13"/>
      <c r="C45" s="13"/>
      <c r="D45" s="13"/>
      <c r="E45" s="13" t="s">
        <v>76</v>
      </c>
      <c r="F45" s="13"/>
      <c r="G45" s="13"/>
      <c r="H45" s="13"/>
      <c r="I45" s="13">
        <f>I36+I43</f>
        <v>0</v>
      </c>
      <c r="P45">
        <f>P36+P43</f>
        <v>0</v>
      </c>
    </row>
  </sheetData>
  <sheetProtection formatColumns="0"/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6" sqref="B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208</v>
      </c>
      <c r="C1" t="s">
        <v>209</v>
      </c>
    </row>
    <row r="2" ht="12.75" customHeight="1">
      <c r="A2" s="5"/>
    </row>
    <row r="3" ht="12.75" customHeight="1">
      <c r="C3" s="1" t="s">
        <v>13</v>
      </c>
    </row>
    <row r="5" spans="1:5" ht="12.75" customHeight="1">
      <c r="A5" t="s">
        <v>14</v>
      </c>
      <c r="C5" s="5" t="s">
        <v>17</v>
      </c>
      <c r="D5" s="5"/>
      <c r="E5" s="5" t="s">
        <v>18</v>
      </c>
    </row>
    <row r="6" spans="1:5" ht="12.75" customHeight="1">
      <c r="A6" t="s">
        <v>15</v>
      </c>
      <c r="C6" s="5" t="s">
        <v>77</v>
      </c>
      <c r="D6" s="5"/>
      <c r="E6" s="5" t="s">
        <v>78</v>
      </c>
    </row>
    <row r="7" spans="1:5" ht="12.75" customHeight="1">
      <c r="A7" t="s">
        <v>16</v>
      </c>
      <c r="C7" s="5" t="s">
        <v>77</v>
      </c>
      <c r="D7" s="5"/>
      <c r="E7" s="5" t="s">
        <v>78</v>
      </c>
    </row>
    <row r="8" spans="1:5" ht="12.75" customHeight="1">
      <c r="A8" t="s">
        <v>21</v>
      </c>
      <c r="C8" s="5"/>
      <c r="D8" s="5"/>
      <c r="E8" s="5"/>
    </row>
    <row r="9" spans="1:16" ht="12.75" customHeight="1">
      <c r="A9" s="16" t="s">
        <v>22</v>
      </c>
      <c r="B9" s="16" t="s">
        <v>24</v>
      </c>
      <c r="C9" s="16" t="s">
        <v>25</v>
      </c>
      <c r="D9" s="16" t="s">
        <v>26</v>
      </c>
      <c r="E9" s="16" t="s">
        <v>27</v>
      </c>
      <c r="F9" s="16" t="s">
        <v>28</v>
      </c>
      <c r="G9" s="16" t="s">
        <v>29</v>
      </c>
      <c r="H9" s="16" t="s">
        <v>30</v>
      </c>
      <c r="I9" s="16"/>
      <c r="O9" t="s">
        <v>33</v>
      </c>
      <c r="P9" t="s">
        <v>11</v>
      </c>
    </row>
    <row r="10" spans="1:15" ht="14.25">
      <c r="A10" s="16"/>
      <c r="B10" s="16"/>
      <c r="C10" s="16"/>
      <c r="D10" s="16"/>
      <c r="E10" s="16"/>
      <c r="F10" s="16"/>
      <c r="G10" s="16"/>
      <c r="H10" s="4" t="s">
        <v>31</v>
      </c>
      <c r="I10" s="4" t="s">
        <v>32</v>
      </c>
      <c r="O10" t="s">
        <v>11</v>
      </c>
    </row>
    <row r="11" spans="1:10" ht="14.25">
      <c r="A11" s="4" t="s">
        <v>23</v>
      </c>
      <c r="B11" s="4" t="s">
        <v>34</v>
      </c>
      <c r="C11" s="4" t="s">
        <v>35</v>
      </c>
      <c r="D11" s="4" t="s">
        <v>36</v>
      </c>
      <c r="E11" s="4" t="s">
        <v>37</v>
      </c>
      <c r="F11" s="4" t="s">
        <v>38</v>
      </c>
      <c r="G11" s="4" t="s">
        <v>39</v>
      </c>
      <c r="H11" s="4" t="s">
        <v>40</v>
      </c>
      <c r="I11" s="4" t="s">
        <v>41</v>
      </c>
      <c r="J11" t="s">
        <v>42</v>
      </c>
    </row>
    <row r="12" spans="1:9" ht="12.75" customHeight="1">
      <c r="A12" s="7"/>
      <c r="B12" s="7"/>
      <c r="C12" s="7" t="s">
        <v>44</v>
      </c>
      <c r="D12" s="7"/>
      <c r="E12" s="7" t="s">
        <v>43</v>
      </c>
      <c r="F12" s="7"/>
      <c r="G12" s="9"/>
      <c r="H12" s="7"/>
      <c r="I12" s="9"/>
    </row>
    <row r="13" spans="1:16" ht="38.25">
      <c r="A13" s="6">
        <v>1</v>
      </c>
      <c r="B13" s="6" t="s">
        <v>45</v>
      </c>
      <c r="C13" s="6" t="s">
        <v>79</v>
      </c>
      <c r="D13" s="6" t="s">
        <v>47</v>
      </c>
      <c r="E13" s="6" t="s">
        <v>80</v>
      </c>
      <c r="F13" s="6" t="s">
        <v>81</v>
      </c>
      <c r="G13" s="8">
        <v>2</v>
      </c>
      <c r="H13" s="11">
        <v>0</v>
      </c>
      <c r="I13" s="10">
        <f>ROUND((H13*G13),2)</f>
        <v>0</v>
      </c>
      <c r="O13">
        <f>rekapitulace!H8</f>
        <v>21</v>
      </c>
      <c r="P13">
        <f>ROUND(O13/100*I13,2)</f>
        <v>0</v>
      </c>
    </row>
    <row r="14" ht="12.75">
      <c r="E14" s="12" t="s">
        <v>82</v>
      </c>
    </row>
    <row r="15" ht="25.5">
      <c r="E15" s="12" t="s">
        <v>83</v>
      </c>
    </row>
    <row r="16" spans="1:16" ht="12.75" customHeight="1">
      <c r="A16" s="13"/>
      <c r="B16" s="13"/>
      <c r="C16" s="13" t="s">
        <v>44</v>
      </c>
      <c r="D16" s="13"/>
      <c r="E16" s="13" t="s">
        <v>43</v>
      </c>
      <c r="F16" s="13"/>
      <c r="G16" s="13"/>
      <c r="H16" s="13"/>
      <c r="I16" s="13">
        <f>SUM(I13:I15)</f>
        <v>0</v>
      </c>
      <c r="P16">
        <f>SUM(P13:P15)</f>
        <v>0</v>
      </c>
    </row>
    <row r="18" spans="1:9" ht="12.75" customHeight="1">
      <c r="A18" s="7"/>
      <c r="B18" s="7"/>
      <c r="C18" s="7" t="s">
        <v>23</v>
      </c>
      <c r="D18" s="7"/>
      <c r="E18" s="7" t="s">
        <v>84</v>
      </c>
      <c r="F18" s="7"/>
      <c r="G18" s="9"/>
      <c r="H18" s="7"/>
      <c r="I18" s="9"/>
    </row>
    <row r="19" spans="1:16" ht="38.25">
      <c r="A19" s="6">
        <v>2</v>
      </c>
      <c r="B19" s="6" t="s">
        <v>45</v>
      </c>
      <c r="C19" s="6" t="s">
        <v>85</v>
      </c>
      <c r="D19" s="6" t="s">
        <v>47</v>
      </c>
      <c r="E19" s="6" t="s">
        <v>86</v>
      </c>
      <c r="F19" s="6" t="s">
        <v>81</v>
      </c>
      <c r="G19" s="8">
        <v>32.616</v>
      </c>
      <c r="H19" s="11">
        <v>0</v>
      </c>
      <c r="I19" s="10">
        <f>ROUND((H19*G19),2)</f>
        <v>0</v>
      </c>
      <c r="O19">
        <f>rekapitulace!H8</f>
        <v>21</v>
      </c>
      <c r="P19">
        <f>ROUND(O19/100*I19,2)</f>
        <v>0</v>
      </c>
    </row>
    <row r="20" ht="12.75">
      <c r="E20" s="12" t="s">
        <v>87</v>
      </c>
    </row>
    <row r="21" ht="63.75">
      <c r="E21" s="12" t="s">
        <v>88</v>
      </c>
    </row>
    <row r="22" spans="1:16" ht="25.5">
      <c r="A22" s="6">
        <v>3</v>
      </c>
      <c r="B22" s="6" t="s">
        <v>45</v>
      </c>
      <c r="C22" s="6" t="s">
        <v>89</v>
      </c>
      <c r="D22" s="6" t="s">
        <v>47</v>
      </c>
      <c r="E22" s="6" t="s">
        <v>90</v>
      </c>
      <c r="F22" s="6" t="s">
        <v>81</v>
      </c>
      <c r="G22" s="8">
        <v>7.112</v>
      </c>
      <c r="H22" s="11">
        <v>0</v>
      </c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2" t="s">
        <v>91</v>
      </c>
    </row>
    <row r="24" ht="63.75">
      <c r="E24" s="12" t="s">
        <v>88</v>
      </c>
    </row>
    <row r="25" spans="1:16" ht="25.5">
      <c r="A25" s="6">
        <v>4</v>
      </c>
      <c r="B25" s="6" t="s">
        <v>45</v>
      </c>
      <c r="C25" s="6" t="s">
        <v>92</v>
      </c>
      <c r="D25" s="6" t="s">
        <v>47</v>
      </c>
      <c r="E25" s="6" t="s">
        <v>93</v>
      </c>
      <c r="F25" s="6" t="s">
        <v>81</v>
      </c>
      <c r="G25" s="8">
        <v>6.12</v>
      </c>
      <c r="H25" s="11">
        <v>0</v>
      </c>
      <c r="I25" s="10">
        <f>ROUND((H25*G25),2)</f>
        <v>0</v>
      </c>
      <c r="O25">
        <f>rekapitulace!H8</f>
        <v>21</v>
      </c>
      <c r="P25">
        <f>ROUND(O25/100*I25,2)</f>
        <v>0</v>
      </c>
    </row>
    <row r="26" ht="12.75">
      <c r="E26" s="12" t="s">
        <v>94</v>
      </c>
    </row>
    <row r="27" ht="318.75">
      <c r="E27" s="12" t="s">
        <v>95</v>
      </c>
    </row>
    <row r="28" spans="1:16" ht="25.5">
      <c r="A28" s="6">
        <v>5</v>
      </c>
      <c r="B28" s="6" t="s">
        <v>45</v>
      </c>
      <c r="C28" s="6" t="s">
        <v>96</v>
      </c>
      <c r="D28" s="6" t="s">
        <v>47</v>
      </c>
      <c r="E28" s="6" t="s">
        <v>97</v>
      </c>
      <c r="F28" s="6" t="s">
        <v>81</v>
      </c>
      <c r="G28" s="8">
        <v>4.08</v>
      </c>
      <c r="H28" s="11">
        <v>0</v>
      </c>
      <c r="I28" s="10">
        <f>ROUND((H28*G28),2)</f>
        <v>0</v>
      </c>
      <c r="O28">
        <f>rekapitulace!H8</f>
        <v>21</v>
      </c>
      <c r="P28">
        <f>ROUND(O28/100*I28,2)</f>
        <v>0</v>
      </c>
    </row>
    <row r="29" ht="12.75">
      <c r="E29" s="12" t="s">
        <v>98</v>
      </c>
    </row>
    <row r="30" ht="267.75">
      <c r="E30" s="12" t="s">
        <v>99</v>
      </c>
    </row>
    <row r="31" spans="1:16" ht="25.5">
      <c r="A31" s="6">
        <v>6</v>
      </c>
      <c r="B31" s="6" t="s">
        <v>45</v>
      </c>
      <c r="C31" s="6" t="s">
        <v>100</v>
      </c>
      <c r="D31" s="6" t="s">
        <v>47</v>
      </c>
      <c r="E31" s="6" t="s">
        <v>101</v>
      </c>
      <c r="F31" s="6" t="s">
        <v>102</v>
      </c>
      <c r="G31" s="8">
        <v>34</v>
      </c>
      <c r="H31" s="11">
        <v>0</v>
      </c>
      <c r="I31" s="10">
        <f>ROUND((H31*G31),2)</f>
        <v>0</v>
      </c>
      <c r="O31">
        <f>rekapitulace!H8</f>
        <v>21</v>
      </c>
      <c r="P31">
        <f>ROUND(O31/100*I31,2)</f>
        <v>0</v>
      </c>
    </row>
    <row r="32" ht="12.75">
      <c r="E32" s="12" t="s">
        <v>103</v>
      </c>
    </row>
    <row r="33" ht="25.5">
      <c r="E33" s="12" t="s">
        <v>104</v>
      </c>
    </row>
    <row r="34" spans="1:16" ht="25.5">
      <c r="A34" s="6">
        <v>7</v>
      </c>
      <c r="B34" s="6" t="s">
        <v>45</v>
      </c>
      <c r="C34" s="6" t="s">
        <v>105</v>
      </c>
      <c r="D34" s="6" t="s">
        <v>47</v>
      </c>
      <c r="E34" s="6" t="s">
        <v>106</v>
      </c>
      <c r="F34" s="6" t="s">
        <v>102</v>
      </c>
      <c r="G34" s="8">
        <v>34</v>
      </c>
      <c r="H34" s="11">
        <v>0</v>
      </c>
      <c r="I34" s="10">
        <f>ROUND((H34*G34),2)</f>
        <v>0</v>
      </c>
      <c r="O34">
        <f>rekapitulace!H8</f>
        <v>21</v>
      </c>
      <c r="P34">
        <f>ROUND(O34/100*I34,2)</f>
        <v>0</v>
      </c>
    </row>
    <row r="35" ht="12.75">
      <c r="E35" s="12" t="s">
        <v>103</v>
      </c>
    </row>
    <row r="36" ht="25.5">
      <c r="E36" s="12" t="s">
        <v>107</v>
      </c>
    </row>
    <row r="37" spans="1:16" ht="25.5">
      <c r="A37" s="6">
        <v>8</v>
      </c>
      <c r="B37" s="6" t="s">
        <v>45</v>
      </c>
      <c r="C37" s="6" t="s">
        <v>108</v>
      </c>
      <c r="D37" s="6" t="s">
        <v>47</v>
      </c>
      <c r="E37" s="6" t="s">
        <v>109</v>
      </c>
      <c r="F37" s="6" t="s">
        <v>102</v>
      </c>
      <c r="G37" s="8">
        <v>34</v>
      </c>
      <c r="H37" s="11">
        <v>0</v>
      </c>
      <c r="I37" s="10">
        <f>ROUND((H37*G37),2)</f>
        <v>0</v>
      </c>
      <c r="O37">
        <f>rekapitulace!H8</f>
        <v>21</v>
      </c>
      <c r="P37">
        <f>ROUND(O37/100*I37,2)</f>
        <v>0</v>
      </c>
    </row>
    <row r="38" ht="12.75">
      <c r="E38" s="12" t="s">
        <v>103</v>
      </c>
    </row>
    <row r="39" ht="38.25">
      <c r="E39" s="12" t="s">
        <v>110</v>
      </c>
    </row>
    <row r="40" spans="1:16" ht="25.5">
      <c r="A40" s="6">
        <v>9</v>
      </c>
      <c r="B40" s="6" t="s">
        <v>45</v>
      </c>
      <c r="C40" s="6" t="s">
        <v>111</v>
      </c>
      <c r="D40" s="6" t="s">
        <v>47</v>
      </c>
      <c r="E40" s="6" t="s">
        <v>112</v>
      </c>
      <c r="F40" s="6" t="s">
        <v>102</v>
      </c>
      <c r="G40" s="8">
        <v>12</v>
      </c>
      <c r="H40" s="11">
        <v>0</v>
      </c>
      <c r="I40" s="10">
        <f>ROUND((H40*G40),2)</f>
        <v>0</v>
      </c>
      <c r="O40">
        <f>rekapitulace!H8</f>
        <v>21</v>
      </c>
      <c r="P40">
        <f>ROUND(O40/100*I40,2)</f>
        <v>0</v>
      </c>
    </row>
    <row r="41" ht="12.75">
      <c r="E41" s="12" t="s">
        <v>113</v>
      </c>
    </row>
    <row r="42" ht="38.25">
      <c r="E42" s="12" t="s">
        <v>114</v>
      </c>
    </row>
    <row r="43" spans="1:16" ht="12.75" customHeight="1">
      <c r="A43" s="13"/>
      <c r="B43" s="13"/>
      <c r="C43" s="13" t="s">
        <v>23</v>
      </c>
      <c r="D43" s="13"/>
      <c r="E43" s="13" t="s">
        <v>84</v>
      </c>
      <c r="F43" s="13"/>
      <c r="G43" s="13"/>
      <c r="H43" s="13"/>
      <c r="I43" s="13">
        <f>SUM(I19:I42)</f>
        <v>0</v>
      </c>
      <c r="P43">
        <f>SUM(P19:P42)</f>
        <v>0</v>
      </c>
    </row>
    <row r="45" spans="1:9" ht="12.75" customHeight="1">
      <c r="A45" s="7"/>
      <c r="B45" s="7"/>
      <c r="C45" s="7" t="s">
        <v>35</v>
      </c>
      <c r="D45" s="7"/>
      <c r="E45" s="7" t="s">
        <v>115</v>
      </c>
      <c r="F45" s="7"/>
      <c r="G45" s="9"/>
      <c r="H45" s="7"/>
      <c r="I45" s="9"/>
    </row>
    <row r="46" spans="1:16" ht="38.25">
      <c r="A46" s="6">
        <v>10</v>
      </c>
      <c r="B46" s="6" t="s">
        <v>45</v>
      </c>
      <c r="C46" s="6" t="s">
        <v>116</v>
      </c>
      <c r="D46" s="6" t="s">
        <v>47</v>
      </c>
      <c r="E46" s="6" t="s">
        <v>117</v>
      </c>
      <c r="F46" s="6" t="s">
        <v>49</v>
      </c>
      <c r="G46" s="8">
        <v>1</v>
      </c>
      <c r="H46" s="11">
        <v>0</v>
      </c>
      <c r="I46" s="10">
        <f>ROUND((H46*G46),2)</f>
        <v>0</v>
      </c>
      <c r="O46">
        <f>rekapitulace!H8</f>
        <v>21</v>
      </c>
      <c r="P46">
        <f>ROUND(O46/100*I46,2)</f>
        <v>0</v>
      </c>
    </row>
    <row r="47" ht="12.75">
      <c r="E47" s="12" t="s">
        <v>55</v>
      </c>
    </row>
    <row r="48" ht="51">
      <c r="E48" s="12" t="s">
        <v>118</v>
      </c>
    </row>
    <row r="49" spans="1:16" ht="12.75" customHeight="1">
      <c r="A49" s="13"/>
      <c r="B49" s="13"/>
      <c r="C49" s="13" t="s">
        <v>35</v>
      </c>
      <c r="D49" s="13"/>
      <c r="E49" s="13" t="s">
        <v>115</v>
      </c>
      <c r="F49" s="13"/>
      <c r="G49" s="13"/>
      <c r="H49" s="13"/>
      <c r="I49" s="13">
        <f>SUM(I46:I48)</f>
        <v>0</v>
      </c>
      <c r="P49">
        <f>SUM(P46:P48)</f>
        <v>0</v>
      </c>
    </row>
    <row r="51" spans="1:9" ht="12.75" customHeight="1">
      <c r="A51" s="7"/>
      <c r="B51" s="7"/>
      <c r="C51" s="7" t="s">
        <v>37</v>
      </c>
      <c r="D51" s="7"/>
      <c r="E51" s="7" t="s">
        <v>119</v>
      </c>
      <c r="F51" s="7"/>
      <c r="G51" s="9"/>
      <c r="H51" s="7"/>
      <c r="I51" s="9"/>
    </row>
    <row r="52" spans="1:16" ht="25.5">
      <c r="A52" s="6">
        <v>11</v>
      </c>
      <c r="B52" s="6" t="s">
        <v>45</v>
      </c>
      <c r="C52" s="6" t="s">
        <v>120</v>
      </c>
      <c r="D52" s="6" t="s">
        <v>47</v>
      </c>
      <c r="E52" s="6" t="s">
        <v>121</v>
      </c>
      <c r="F52" s="6" t="s">
        <v>81</v>
      </c>
      <c r="G52" s="8">
        <v>1.5</v>
      </c>
      <c r="H52" s="11">
        <v>0</v>
      </c>
      <c r="I52" s="10">
        <f>ROUND((H52*G52),2)</f>
        <v>0</v>
      </c>
      <c r="O52">
        <f>rekapitulace!H8</f>
        <v>21</v>
      </c>
      <c r="P52">
        <f>ROUND(O52/100*I52,2)</f>
        <v>0</v>
      </c>
    </row>
    <row r="53" ht="12.75">
      <c r="E53" s="12" t="s">
        <v>122</v>
      </c>
    </row>
    <row r="54" ht="127.5">
      <c r="E54" s="12" t="s">
        <v>123</v>
      </c>
    </row>
    <row r="55" spans="1:16" ht="25.5">
      <c r="A55" s="6">
        <v>12</v>
      </c>
      <c r="B55" s="6" t="s">
        <v>45</v>
      </c>
      <c r="C55" s="6" t="s">
        <v>124</v>
      </c>
      <c r="D55" s="6" t="s">
        <v>47</v>
      </c>
      <c r="E55" s="6" t="s">
        <v>125</v>
      </c>
      <c r="F55" s="6" t="s">
        <v>81</v>
      </c>
      <c r="G55" s="8">
        <v>3.705</v>
      </c>
      <c r="H55" s="11">
        <v>0</v>
      </c>
      <c r="I55" s="10">
        <f>ROUND((H55*G55),2)</f>
        <v>0</v>
      </c>
      <c r="O55">
        <f>rekapitulace!H8</f>
        <v>21</v>
      </c>
      <c r="P55">
        <f>ROUND(O55/100*I55,2)</f>
        <v>0</v>
      </c>
    </row>
    <row r="56" ht="12.75">
      <c r="E56" s="12" t="s">
        <v>126</v>
      </c>
    </row>
    <row r="57" ht="127.5">
      <c r="E57" s="12" t="s">
        <v>123</v>
      </c>
    </row>
    <row r="58" spans="1:16" ht="25.5">
      <c r="A58" s="6">
        <v>13</v>
      </c>
      <c r="B58" s="6" t="s">
        <v>45</v>
      </c>
      <c r="C58" s="6" t="s">
        <v>127</v>
      </c>
      <c r="D58" s="6" t="s">
        <v>47</v>
      </c>
      <c r="E58" s="6" t="s">
        <v>128</v>
      </c>
      <c r="F58" s="6" t="s">
        <v>102</v>
      </c>
      <c r="G58" s="8">
        <v>48.42</v>
      </c>
      <c r="H58" s="11">
        <v>0</v>
      </c>
      <c r="I58" s="10">
        <f>ROUND((H58*G58),2)</f>
        <v>0</v>
      </c>
      <c r="O58">
        <f>rekapitulace!H8</f>
        <v>21</v>
      </c>
      <c r="P58">
        <f>ROUND(O58/100*I58,2)</f>
        <v>0</v>
      </c>
    </row>
    <row r="59" ht="12.75">
      <c r="E59" s="12" t="s">
        <v>129</v>
      </c>
    </row>
    <row r="60" ht="51">
      <c r="E60" s="12" t="s">
        <v>130</v>
      </c>
    </row>
    <row r="61" spans="1:16" ht="12.75">
      <c r="A61" s="6">
        <v>14</v>
      </c>
      <c r="B61" s="6" t="s">
        <v>45</v>
      </c>
      <c r="C61" s="6" t="s">
        <v>131</v>
      </c>
      <c r="D61" s="6" t="s">
        <v>47</v>
      </c>
      <c r="E61" s="6" t="s">
        <v>132</v>
      </c>
      <c r="F61" s="6" t="s">
        <v>102</v>
      </c>
      <c r="G61" s="8">
        <v>46.02</v>
      </c>
      <c r="H61" s="11">
        <v>0</v>
      </c>
      <c r="I61" s="10">
        <f>ROUND((H61*G61),2)</f>
        <v>0</v>
      </c>
      <c r="O61">
        <f>rekapitulace!H8</f>
        <v>21</v>
      </c>
      <c r="P61">
        <f>ROUND(O61/100*I61,2)</f>
        <v>0</v>
      </c>
    </row>
    <row r="62" ht="12.75">
      <c r="E62" s="12" t="s">
        <v>133</v>
      </c>
    </row>
    <row r="63" ht="51">
      <c r="E63" s="12" t="s">
        <v>130</v>
      </c>
    </row>
    <row r="64" spans="1:16" ht="25.5">
      <c r="A64" s="6">
        <v>15</v>
      </c>
      <c r="B64" s="6" t="s">
        <v>45</v>
      </c>
      <c r="C64" s="6" t="s">
        <v>134</v>
      </c>
      <c r="D64" s="6" t="s">
        <v>47</v>
      </c>
      <c r="E64" s="6" t="s">
        <v>135</v>
      </c>
      <c r="F64" s="6" t="s">
        <v>81</v>
      </c>
      <c r="G64" s="8">
        <v>3.198</v>
      </c>
      <c r="H64" s="11">
        <v>0</v>
      </c>
      <c r="I64" s="10">
        <f>ROUND((H64*G64),2)</f>
        <v>0</v>
      </c>
      <c r="O64">
        <f>rekapitulace!H8</f>
        <v>21</v>
      </c>
      <c r="P64">
        <f>ROUND(O64/100*I64,2)</f>
        <v>0</v>
      </c>
    </row>
    <row r="65" ht="12.75">
      <c r="E65" s="12" t="s">
        <v>136</v>
      </c>
    </row>
    <row r="66" ht="51">
      <c r="E66" s="12" t="s">
        <v>130</v>
      </c>
    </row>
    <row r="67" spans="1:16" ht="12.75">
      <c r="A67" s="6">
        <v>16</v>
      </c>
      <c r="B67" s="6" t="s">
        <v>45</v>
      </c>
      <c r="C67" s="6" t="s">
        <v>137</v>
      </c>
      <c r="D67" s="6" t="s">
        <v>47</v>
      </c>
      <c r="E67" s="6" t="s">
        <v>138</v>
      </c>
      <c r="F67" s="6" t="s">
        <v>102</v>
      </c>
      <c r="G67" s="8">
        <v>92</v>
      </c>
      <c r="H67" s="11">
        <v>0</v>
      </c>
      <c r="I67" s="10">
        <f>ROUND((H67*G67),2)</f>
        <v>0</v>
      </c>
      <c r="O67">
        <f>rekapitulace!H8</f>
        <v>21</v>
      </c>
      <c r="P67">
        <f>ROUND(O67/100*I67,2)</f>
        <v>0</v>
      </c>
    </row>
    <row r="68" ht="12.75">
      <c r="E68" s="12" t="s">
        <v>139</v>
      </c>
    </row>
    <row r="69" ht="51">
      <c r="E69" s="12" t="s">
        <v>140</v>
      </c>
    </row>
    <row r="70" spans="1:16" ht="12.75">
      <c r="A70" s="6">
        <v>17</v>
      </c>
      <c r="B70" s="6" t="s">
        <v>45</v>
      </c>
      <c r="C70" s="6" t="s">
        <v>141</v>
      </c>
      <c r="D70" s="6" t="s">
        <v>47</v>
      </c>
      <c r="E70" s="6" t="s">
        <v>142</v>
      </c>
      <c r="F70" s="6" t="s">
        <v>102</v>
      </c>
      <c r="G70" s="8">
        <v>84.5</v>
      </c>
      <c r="H70" s="11">
        <v>0</v>
      </c>
      <c r="I70" s="10">
        <f>ROUND((H70*G70),2)</f>
        <v>0</v>
      </c>
      <c r="O70">
        <f>rekapitulace!H8</f>
        <v>21</v>
      </c>
      <c r="P70">
        <f>ROUND(O70/100*I70,2)</f>
        <v>0</v>
      </c>
    </row>
    <row r="71" ht="12.75">
      <c r="E71" s="12" t="s">
        <v>143</v>
      </c>
    </row>
    <row r="72" ht="140.25">
      <c r="E72" s="12" t="s">
        <v>144</v>
      </c>
    </row>
    <row r="73" spans="1:16" ht="12.75">
      <c r="A73" s="6">
        <v>18</v>
      </c>
      <c r="B73" s="6" t="s">
        <v>45</v>
      </c>
      <c r="C73" s="6" t="s">
        <v>145</v>
      </c>
      <c r="D73" s="6" t="s">
        <v>47</v>
      </c>
      <c r="E73" s="6" t="s">
        <v>146</v>
      </c>
      <c r="F73" s="6" t="s">
        <v>102</v>
      </c>
      <c r="G73" s="8">
        <v>7.8</v>
      </c>
      <c r="H73" s="11">
        <v>0</v>
      </c>
      <c r="I73" s="10">
        <f>ROUND((H73*G73),2)</f>
        <v>0</v>
      </c>
      <c r="O73">
        <f>rekapitulace!H8</f>
        <v>21</v>
      </c>
      <c r="P73">
        <f>ROUND(O73/100*I73,2)</f>
        <v>0</v>
      </c>
    </row>
    <row r="74" ht="12.75">
      <c r="E74" s="12" t="s">
        <v>147</v>
      </c>
    </row>
    <row r="75" ht="140.25">
      <c r="E75" s="12" t="s">
        <v>144</v>
      </c>
    </row>
    <row r="76" spans="1:16" ht="12.75">
      <c r="A76" s="6">
        <v>19</v>
      </c>
      <c r="B76" s="6" t="s">
        <v>45</v>
      </c>
      <c r="C76" s="6" t="s">
        <v>148</v>
      </c>
      <c r="D76" s="6" t="s">
        <v>47</v>
      </c>
      <c r="E76" s="6" t="s">
        <v>149</v>
      </c>
      <c r="F76" s="6" t="s">
        <v>102</v>
      </c>
      <c r="G76" s="8">
        <v>7.8</v>
      </c>
      <c r="H76" s="11">
        <v>0</v>
      </c>
      <c r="I76" s="10">
        <f>ROUND((H76*G76),2)</f>
        <v>0</v>
      </c>
      <c r="O76">
        <f>rekapitulace!H8</f>
        <v>21</v>
      </c>
      <c r="P76">
        <f>ROUND(O76/100*I76,2)</f>
        <v>0</v>
      </c>
    </row>
    <row r="77" ht="12.75">
      <c r="E77" s="12" t="s">
        <v>147</v>
      </c>
    </row>
    <row r="78" ht="140.25">
      <c r="E78" s="12" t="s">
        <v>144</v>
      </c>
    </row>
    <row r="79" spans="1:16" ht="12.75">
      <c r="A79" s="6">
        <v>20</v>
      </c>
      <c r="B79" s="6" t="s">
        <v>45</v>
      </c>
      <c r="C79" s="6" t="s">
        <v>150</v>
      </c>
      <c r="D79" s="6" t="s">
        <v>47</v>
      </c>
      <c r="E79" s="6" t="s">
        <v>151</v>
      </c>
      <c r="F79" s="6" t="s">
        <v>102</v>
      </c>
      <c r="G79" s="8">
        <v>21.3</v>
      </c>
      <c r="H79" s="11">
        <v>0</v>
      </c>
      <c r="I79" s="10">
        <f>ROUND((H79*G79),2)</f>
        <v>0</v>
      </c>
      <c r="O79">
        <f>rekapitulace!H8</f>
        <v>21</v>
      </c>
      <c r="P79">
        <f>ROUND(O79/100*I79,2)</f>
        <v>0</v>
      </c>
    </row>
    <row r="80" ht="12.75">
      <c r="E80" s="12" t="s">
        <v>152</v>
      </c>
    </row>
    <row r="81" ht="140.25">
      <c r="E81" s="12" t="s">
        <v>153</v>
      </c>
    </row>
    <row r="82" spans="1:16" ht="12.75" customHeight="1">
      <c r="A82" s="13"/>
      <c r="B82" s="13"/>
      <c r="C82" s="13" t="s">
        <v>37</v>
      </c>
      <c r="D82" s="13"/>
      <c r="E82" s="13" t="s">
        <v>119</v>
      </c>
      <c r="F82" s="13"/>
      <c r="G82" s="13"/>
      <c r="H82" s="13"/>
      <c r="I82" s="13">
        <f>SUM(I52:I81)</f>
        <v>0</v>
      </c>
      <c r="P82">
        <f>SUM(P52:P81)</f>
        <v>0</v>
      </c>
    </row>
    <row r="84" spans="1:9" ht="12.75" customHeight="1">
      <c r="A84" s="7"/>
      <c r="B84" s="7"/>
      <c r="C84" s="7" t="s">
        <v>39</v>
      </c>
      <c r="D84" s="7"/>
      <c r="E84" s="7" t="s">
        <v>154</v>
      </c>
      <c r="F84" s="7"/>
      <c r="G84" s="9"/>
      <c r="H84" s="7"/>
      <c r="I84" s="9"/>
    </row>
    <row r="85" spans="1:16" ht="25.5">
      <c r="A85" s="6">
        <v>21</v>
      </c>
      <c r="B85" s="6" t="s">
        <v>45</v>
      </c>
      <c r="C85" s="6" t="s">
        <v>155</v>
      </c>
      <c r="D85" s="6" t="s">
        <v>47</v>
      </c>
      <c r="E85" s="6" t="s">
        <v>156</v>
      </c>
      <c r="F85" s="6" t="s">
        <v>157</v>
      </c>
      <c r="G85" s="8">
        <v>153.4</v>
      </c>
      <c r="H85" s="11">
        <v>0</v>
      </c>
      <c r="I85" s="10">
        <f>ROUND((H85*G85),2)</f>
        <v>0</v>
      </c>
      <c r="O85">
        <f>rekapitulace!H8</f>
        <v>21</v>
      </c>
      <c r="P85">
        <f>ROUND(O85/100*I85,2)</f>
        <v>0</v>
      </c>
    </row>
    <row r="86" ht="12.75">
      <c r="E86" s="12" t="s">
        <v>158</v>
      </c>
    </row>
    <row r="87" ht="76.5">
      <c r="E87" s="12" t="s">
        <v>159</v>
      </c>
    </row>
    <row r="88" spans="1:16" ht="25.5">
      <c r="A88" s="6">
        <v>22</v>
      </c>
      <c r="B88" s="6" t="s">
        <v>45</v>
      </c>
      <c r="C88" s="6" t="s">
        <v>160</v>
      </c>
      <c r="D88" s="6" t="s">
        <v>47</v>
      </c>
      <c r="E88" s="6" t="s">
        <v>161</v>
      </c>
      <c r="F88" s="6" t="s">
        <v>102</v>
      </c>
      <c r="G88" s="8">
        <v>4</v>
      </c>
      <c r="H88" s="11">
        <v>0</v>
      </c>
      <c r="I88" s="10">
        <f>ROUND((H88*G88),2)</f>
        <v>0</v>
      </c>
      <c r="O88">
        <f>rekapitulace!H8</f>
        <v>21</v>
      </c>
      <c r="P88">
        <f>ROUND(O88/100*I88,2)</f>
        <v>0</v>
      </c>
    </row>
    <row r="89" ht="12.75">
      <c r="E89" s="12" t="s">
        <v>162</v>
      </c>
    </row>
    <row r="90" ht="191.25">
      <c r="E90" s="12" t="s">
        <v>163</v>
      </c>
    </row>
    <row r="91" spans="1:16" ht="25.5">
      <c r="A91" s="6">
        <v>23</v>
      </c>
      <c r="B91" s="6" t="s">
        <v>45</v>
      </c>
      <c r="C91" s="6" t="s">
        <v>164</v>
      </c>
      <c r="D91" s="6" t="s">
        <v>47</v>
      </c>
      <c r="E91" s="6" t="s">
        <v>165</v>
      </c>
      <c r="F91" s="6" t="s">
        <v>102</v>
      </c>
      <c r="G91" s="8">
        <v>6</v>
      </c>
      <c r="H91" s="11">
        <v>0</v>
      </c>
      <c r="I91" s="10">
        <f>ROUND((H91*G91),2)</f>
        <v>0</v>
      </c>
      <c r="O91">
        <f>rekapitulace!H8</f>
        <v>21</v>
      </c>
      <c r="P91">
        <f>ROUND(O91/100*I91,2)</f>
        <v>0</v>
      </c>
    </row>
    <row r="92" ht="12.75">
      <c r="E92" s="12" t="s">
        <v>166</v>
      </c>
    </row>
    <row r="93" ht="191.25">
      <c r="E93" s="12" t="s">
        <v>163</v>
      </c>
    </row>
    <row r="94" spans="1:16" ht="12.75">
      <c r="A94" s="6">
        <v>24</v>
      </c>
      <c r="B94" s="6" t="s">
        <v>45</v>
      </c>
      <c r="C94" s="6" t="s">
        <v>167</v>
      </c>
      <c r="D94" s="6" t="s">
        <v>47</v>
      </c>
      <c r="E94" s="6" t="s">
        <v>168</v>
      </c>
      <c r="F94" s="15" t="s">
        <v>49</v>
      </c>
      <c r="G94" s="8">
        <v>2</v>
      </c>
      <c r="H94" s="11">
        <v>0</v>
      </c>
      <c r="I94" s="10">
        <f>ROUND((H94*G94),2)</f>
        <v>0</v>
      </c>
      <c r="O94">
        <f>rekapitulace!H8</f>
        <v>21</v>
      </c>
      <c r="P94">
        <f>ROUND(O94/100*I94,2)</f>
        <v>0</v>
      </c>
    </row>
    <row r="95" ht="12.75">
      <c r="E95" s="12" t="s">
        <v>169</v>
      </c>
    </row>
    <row r="96" ht="38.25">
      <c r="E96" s="14" t="s">
        <v>207</v>
      </c>
    </row>
    <row r="97" spans="1:16" ht="25.5">
      <c r="A97" s="6">
        <v>25</v>
      </c>
      <c r="B97" s="6" t="s">
        <v>45</v>
      </c>
      <c r="C97" s="6" t="s">
        <v>171</v>
      </c>
      <c r="D97" s="6" t="s">
        <v>47</v>
      </c>
      <c r="E97" s="6" t="s">
        <v>172</v>
      </c>
      <c r="F97" s="6" t="s">
        <v>157</v>
      </c>
      <c r="G97" s="8">
        <v>107.7</v>
      </c>
      <c r="H97" s="11">
        <v>0</v>
      </c>
      <c r="I97" s="10">
        <f>ROUND((H97*G97),2)</f>
        <v>0</v>
      </c>
      <c r="O97">
        <f>rekapitulace!H8</f>
        <v>21</v>
      </c>
      <c r="P97">
        <f>ROUND(O97/100*I97,2)</f>
        <v>0</v>
      </c>
    </row>
    <row r="98" ht="12.75">
      <c r="E98" s="12" t="s">
        <v>173</v>
      </c>
    </row>
    <row r="99" ht="76.5">
      <c r="E99" s="12" t="s">
        <v>170</v>
      </c>
    </row>
    <row r="100" spans="1:16" ht="12.75">
      <c r="A100" s="6">
        <v>26</v>
      </c>
      <c r="B100" s="6" t="s">
        <v>45</v>
      </c>
      <c r="C100" s="6" t="s">
        <v>174</v>
      </c>
      <c r="D100" s="6" t="s">
        <v>47</v>
      </c>
      <c r="E100" s="6" t="s">
        <v>175</v>
      </c>
      <c r="F100" s="6" t="s">
        <v>49</v>
      </c>
      <c r="G100" s="8">
        <v>5</v>
      </c>
      <c r="H100" s="11">
        <v>0</v>
      </c>
      <c r="I100" s="10">
        <f>ROUND((H100*G100),2)</f>
        <v>0</v>
      </c>
      <c r="O100">
        <f>rekapitulace!H8</f>
        <v>21</v>
      </c>
      <c r="P100">
        <f>ROUND(O100/100*I100,2)</f>
        <v>0</v>
      </c>
    </row>
    <row r="101" ht="12.75">
      <c r="E101" s="12" t="s">
        <v>176</v>
      </c>
    </row>
    <row r="102" ht="76.5">
      <c r="E102" s="12" t="s">
        <v>177</v>
      </c>
    </row>
    <row r="103" spans="1:16" ht="12.75" customHeight="1">
      <c r="A103" s="13"/>
      <c r="B103" s="13"/>
      <c r="C103" s="13" t="s">
        <v>39</v>
      </c>
      <c r="D103" s="13"/>
      <c r="E103" s="13" t="s">
        <v>154</v>
      </c>
      <c r="F103" s="13"/>
      <c r="G103" s="13"/>
      <c r="H103" s="13"/>
      <c r="I103" s="13">
        <f>SUM(I85:I102)</f>
        <v>0</v>
      </c>
      <c r="P103">
        <f>SUM(P85:P102)</f>
        <v>0</v>
      </c>
    </row>
    <row r="105" spans="1:9" ht="12.75" customHeight="1">
      <c r="A105" s="7"/>
      <c r="B105" s="7"/>
      <c r="C105" s="7" t="s">
        <v>40</v>
      </c>
      <c r="D105" s="7"/>
      <c r="E105" s="7" t="s">
        <v>178</v>
      </c>
      <c r="F105" s="7"/>
      <c r="G105" s="9"/>
      <c r="H105" s="7"/>
      <c r="I105" s="9"/>
    </row>
    <row r="106" spans="1:16" ht="25.5">
      <c r="A106" s="6">
        <v>27</v>
      </c>
      <c r="B106" s="6" t="s">
        <v>45</v>
      </c>
      <c r="C106" s="6" t="s">
        <v>179</v>
      </c>
      <c r="D106" s="6" t="s">
        <v>47</v>
      </c>
      <c r="E106" s="6" t="s">
        <v>180</v>
      </c>
      <c r="F106" s="6" t="s">
        <v>157</v>
      </c>
      <c r="G106" s="8">
        <v>66</v>
      </c>
      <c r="H106" s="11">
        <v>0</v>
      </c>
      <c r="I106" s="10">
        <f>ROUND((H106*G106),2)</f>
        <v>0</v>
      </c>
      <c r="O106">
        <f>rekapitulace!H8</f>
        <v>21</v>
      </c>
      <c r="P106">
        <f>ROUND(O106/100*I106,2)</f>
        <v>0</v>
      </c>
    </row>
    <row r="107" ht="12.75">
      <c r="E107" s="12" t="s">
        <v>181</v>
      </c>
    </row>
    <row r="108" ht="242.25">
      <c r="E108" s="12" t="s">
        <v>182</v>
      </c>
    </row>
    <row r="109" spans="1:16" ht="25.5">
      <c r="A109" s="6">
        <v>28</v>
      </c>
      <c r="B109" s="6" t="s">
        <v>45</v>
      </c>
      <c r="C109" s="6" t="s">
        <v>183</v>
      </c>
      <c r="D109" s="6" t="s">
        <v>47</v>
      </c>
      <c r="E109" s="6" t="s">
        <v>184</v>
      </c>
      <c r="F109" s="6" t="s">
        <v>49</v>
      </c>
      <c r="G109" s="8">
        <v>1</v>
      </c>
      <c r="H109" s="11">
        <v>0</v>
      </c>
      <c r="I109" s="10">
        <f>ROUND((H109*G109),2)</f>
        <v>0</v>
      </c>
      <c r="O109">
        <f>rekapitulace!H8</f>
        <v>21</v>
      </c>
      <c r="P109">
        <f>ROUND(O109/100*I109,2)</f>
        <v>0</v>
      </c>
    </row>
    <row r="110" ht="12.75">
      <c r="E110" s="12" t="s">
        <v>55</v>
      </c>
    </row>
    <row r="111" ht="255">
      <c r="E111" s="12" t="s">
        <v>185</v>
      </c>
    </row>
    <row r="112" spans="1:16" ht="12.75" customHeight="1">
      <c r="A112" s="13"/>
      <c r="B112" s="13"/>
      <c r="C112" s="13" t="s">
        <v>40</v>
      </c>
      <c r="D112" s="13"/>
      <c r="E112" s="13" t="s">
        <v>186</v>
      </c>
      <c r="F112" s="13"/>
      <c r="G112" s="13"/>
      <c r="H112" s="13"/>
      <c r="I112" s="13">
        <f>SUM(I106:I111)</f>
        <v>0</v>
      </c>
      <c r="P112">
        <f>SUM(P106:P111)</f>
        <v>0</v>
      </c>
    </row>
    <row r="114" spans="1:9" ht="12.75" customHeight="1">
      <c r="A114" s="7"/>
      <c r="B114" s="7"/>
      <c r="C114" s="7" t="s">
        <v>41</v>
      </c>
      <c r="D114" s="7"/>
      <c r="E114" s="7" t="s">
        <v>187</v>
      </c>
      <c r="F114" s="7"/>
      <c r="G114" s="9"/>
      <c r="H114" s="7"/>
      <c r="I114" s="9"/>
    </row>
    <row r="115" spans="1:16" ht="25.5">
      <c r="A115" s="6">
        <v>29</v>
      </c>
      <c r="B115" s="6" t="s">
        <v>45</v>
      </c>
      <c r="C115" s="6" t="s">
        <v>188</v>
      </c>
      <c r="D115" s="6" t="s">
        <v>47</v>
      </c>
      <c r="E115" s="6" t="s">
        <v>189</v>
      </c>
      <c r="F115" s="6" t="s">
        <v>157</v>
      </c>
      <c r="G115" s="8">
        <v>4</v>
      </c>
      <c r="H115" s="11">
        <v>0</v>
      </c>
      <c r="I115" s="10">
        <f>ROUND((H115*G115),2)</f>
        <v>0</v>
      </c>
      <c r="O115">
        <f>rekapitulace!H8</f>
        <v>21</v>
      </c>
      <c r="P115">
        <f>ROUND(O115/100*I115,2)</f>
        <v>0</v>
      </c>
    </row>
    <row r="116" ht="12.75">
      <c r="E116" s="12" t="s">
        <v>190</v>
      </c>
    </row>
    <row r="117" ht="38.25">
      <c r="E117" s="12" t="s">
        <v>191</v>
      </c>
    </row>
    <row r="118" spans="1:16" ht="12.75">
      <c r="A118" s="6">
        <v>30</v>
      </c>
      <c r="B118" s="6" t="s">
        <v>45</v>
      </c>
      <c r="C118" s="6" t="s">
        <v>192</v>
      </c>
      <c r="D118" s="6" t="s">
        <v>47</v>
      </c>
      <c r="E118" s="6" t="s">
        <v>193</v>
      </c>
      <c r="F118" s="6" t="s">
        <v>157</v>
      </c>
      <c r="G118" s="8">
        <v>91</v>
      </c>
      <c r="H118" s="11">
        <v>0</v>
      </c>
      <c r="I118" s="10">
        <f>ROUND((H118*G118),2)</f>
        <v>0</v>
      </c>
      <c r="O118">
        <f>rekapitulace!H8</f>
        <v>21</v>
      </c>
      <c r="P118">
        <f>ROUND(O118/100*I118,2)</f>
        <v>0</v>
      </c>
    </row>
    <row r="119" ht="12.75">
      <c r="E119" s="12" t="s">
        <v>194</v>
      </c>
    </row>
    <row r="120" ht="12.75">
      <c r="E120" s="12" t="s">
        <v>195</v>
      </c>
    </row>
    <row r="121" spans="1:16" ht="25.5">
      <c r="A121" s="6">
        <v>31</v>
      </c>
      <c r="B121" s="6" t="s">
        <v>45</v>
      </c>
      <c r="C121" s="6" t="s">
        <v>196</v>
      </c>
      <c r="D121" s="6" t="s">
        <v>47</v>
      </c>
      <c r="E121" s="6" t="s">
        <v>197</v>
      </c>
      <c r="F121" s="6" t="s">
        <v>157</v>
      </c>
      <c r="G121" s="8">
        <v>91</v>
      </c>
      <c r="H121" s="11">
        <v>0</v>
      </c>
      <c r="I121" s="10">
        <f>ROUND((H121*G121),2)</f>
        <v>0</v>
      </c>
      <c r="O121">
        <f>rekapitulace!H8</f>
        <v>21</v>
      </c>
      <c r="P121">
        <f>ROUND(O121/100*I121,2)</f>
        <v>0</v>
      </c>
    </row>
    <row r="122" ht="12.75">
      <c r="E122" s="12" t="s">
        <v>198</v>
      </c>
    </row>
    <row r="123" ht="25.5">
      <c r="E123" s="12" t="s">
        <v>199</v>
      </c>
    </row>
    <row r="124" spans="1:16" ht="25.5">
      <c r="A124" s="6">
        <v>32</v>
      </c>
      <c r="B124" s="6" t="s">
        <v>45</v>
      </c>
      <c r="C124" s="6" t="s">
        <v>200</v>
      </c>
      <c r="D124" s="6" t="s">
        <v>47</v>
      </c>
      <c r="E124" s="6" t="s">
        <v>201</v>
      </c>
      <c r="F124" s="6" t="s">
        <v>81</v>
      </c>
      <c r="G124" s="8">
        <v>1.2</v>
      </c>
      <c r="H124" s="11">
        <v>0</v>
      </c>
      <c r="I124" s="10">
        <f>ROUND((H124*G124),2)</f>
        <v>0</v>
      </c>
      <c r="O124">
        <f>rekapitulace!H8</f>
        <v>21</v>
      </c>
      <c r="P124">
        <f>ROUND(O124/100*I124,2)</f>
        <v>0</v>
      </c>
    </row>
    <row r="125" ht="12.75">
      <c r="E125" s="12" t="s">
        <v>202</v>
      </c>
    </row>
    <row r="126" ht="102">
      <c r="E126" s="12" t="s">
        <v>203</v>
      </c>
    </row>
    <row r="127" spans="1:16" ht="12.75">
      <c r="A127" s="6">
        <v>33</v>
      </c>
      <c r="B127" s="6" t="s">
        <v>45</v>
      </c>
      <c r="C127" s="6" t="s">
        <v>204</v>
      </c>
      <c r="D127" s="6" t="s">
        <v>47</v>
      </c>
      <c r="E127" s="6" t="s">
        <v>205</v>
      </c>
      <c r="F127" s="6" t="s">
        <v>81</v>
      </c>
      <c r="G127" s="8">
        <v>7.6</v>
      </c>
      <c r="H127" s="11">
        <v>0</v>
      </c>
      <c r="I127" s="10">
        <f>ROUND((H127*G127),2)</f>
        <v>0</v>
      </c>
      <c r="O127">
        <f>rekapitulace!H8</f>
        <v>21</v>
      </c>
      <c r="P127">
        <f>ROUND(O127/100*I127,2)</f>
        <v>0</v>
      </c>
    </row>
    <row r="128" ht="12.75">
      <c r="E128" s="12" t="s">
        <v>206</v>
      </c>
    </row>
    <row r="129" ht="102">
      <c r="E129" s="12" t="s">
        <v>203</v>
      </c>
    </row>
    <row r="130" spans="1:16" ht="12.75" customHeight="1">
      <c r="A130" s="13"/>
      <c r="B130" s="13"/>
      <c r="C130" s="13" t="s">
        <v>41</v>
      </c>
      <c r="D130" s="13"/>
      <c r="E130" s="13" t="s">
        <v>187</v>
      </c>
      <c r="F130" s="13"/>
      <c r="G130" s="13"/>
      <c r="H130" s="13"/>
      <c r="I130" s="13">
        <f>SUM(I115:I129)</f>
        <v>0</v>
      </c>
      <c r="P130">
        <f>SUM(P115:P129)</f>
        <v>0</v>
      </c>
    </row>
    <row r="132" spans="1:16" ht="12.75" customHeight="1">
      <c r="A132" s="13"/>
      <c r="B132" s="13"/>
      <c r="C132" s="13"/>
      <c r="D132" s="13"/>
      <c r="E132" s="13" t="s">
        <v>70</v>
      </c>
      <c r="F132" s="13"/>
      <c r="G132" s="13"/>
      <c r="H132" s="13"/>
      <c r="I132" s="13">
        <f>+I16+I43+I49+I82+I103+I112+I130</f>
        <v>0</v>
      </c>
      <c r="P132">
        <f>+P16+P43+P49+P82+P103+P112+P130</f>
        <v>0</v>
      </c>
    </row>
    <row r="134" spans="1:9" ht="12.75" customHeight="1">
      <c r="A134" s="7" t="s">
        <v>71</v>
      </c>
      <c r="B134" s="7"/>
      <c r="C134" s="7"/>
      <c r="D134" s="7"/>
      <c r="E134" s="7"/>
      <c r="F134" s="7"/>
      <c r="G134" s="7"/>
      <c r="H134" s="7"/>
      <c r="I134" s="7"/>
    </row>
    <row r="135" spans="1:9" ht="12.75" customHeight="1">
      <c r="A135" s="7"/>
      <c r="B135" s="7"/>
      <c r="C135" s="7"/>
      <c r="D135" s="7"/>
      <c r="E135" s="7" t="s">
        <v>72</v>
      </c>
      <c r="F135" s="7"/>
      <c r="G135" s="7"/>
      <c r="H135" s="7"/>
      <c r="I135" s="7"/>
    </row>
    <row r="136" spans="1:16" ht="12.75" customHeight="1">
      <c r="A136" s="13"/>
      <c r="B136" s="13"/>
      <c r="C136" s="13"/>
      <c r="D136" s="13"/>
      <c r="E136" s="13" t="s">
        <v>73</v>
      </c>
      <c r="F136" s="13"/>
      <c r="G136" s="13"/>
      <c r="H136" s="13"/>
      <c r="I136" s="13">
        <v>0</v>
      </c>
      <c r="P136">
        <v>0</v>
      </c>
    </row>
    <row r="137" spans="1:9" ht="12.75" customHeight="1">
      <c r="A137" s="13"/>
      <c r="B137" s="13"/>
      <c r="C137" s="13"/>
      <c r="D137" s="13"/>
      <c r="E137" s="13" t="s">
        <v>74</v>
      </c>
      <c r="F137" s="13"/>
      <c r="G137" s="13"/>
      <c r="H137" s="13"/>
      <c r="I137" s="13"/>
    </row>
    <row r="138" spans="1:16" ht="12.75" customHeight="1">
      <c r="A138" s="13"/>
      <c r="B138" s="13"/>
      <c r="C138" s="13"/>
      <c r="D138" s="13"/>
      <c r="E138" s="13" t="s">
        <v>75</v>
      </c>
      <c r="F138" s="13"/>
      <c r="G138" s="13"/>
      <c r="H138" s="13"/>
      <c r="I138" s="13">
        <v>0</v>
      </c>
      <c r="P138">
        <v>0</v>
      </c>
    </row>
    <row r="139" spans="1:16" ht="12.75" customHeight="1">
      <c r="A139" s="13"/>
      <c r="B139" s="13"/>
      <c r="C139" s="13"/>
      <c r="D139" s="13"/>
      <c r="E139" s="13" t="s">
        <v>76</v>
      </c>
      <c r="F139" s="13"/>
      <c r="G139" s="13"/>
      <c r="H139" s="13"/>
      <c r="I139" s="13">
        <f>I136+I138</f>
        <v>0</v>
      </c>
      <c r="P139">
        <f>P136+P138</f>
        <v>0</v>
      </c>
    </row>
    <row r="141" spans="1:16" ht="12.75" customHeight="1">
      <c r="A141" s="13"/>
      <c r="B141" s="13"/>
      <c r="C141" s="13"/>
      <c r="D141" s="13"/>
      <c r="E141" s="13" t="s">
        <v>76</v>
      </c>
      <c r="F141" s="13"/>
      <c r="G141" s="13"/>
      <c r="H141" s="13"/>
      <c r="I141" s="13">
        <f>I132+I139</f>
        <v>0</v>
      </c>
      <c r="P141">
        <f>P132+P139</f>
        <v>0</v>
      </c>
    </row>
  </sheetData>
  <sheetProtection formatColumns="0"/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 horizontalCentered="1"/>
  <pageMargins left="0.15748031496062992" right="0.15748031496062992" top="0.1968503937007874" bottom="0.1968503937007874" header="0.5118110236220472" footer="0.5118110236220472"/>
  <pageSetup fitToHeight="6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Fialová Veronika</dc:creator>
  <cp:keywords/>
  <dc:description/>
  <cp:lastModifiedBy>Fialová Veronika</cp:lastModifiedBy>
  <cp:lastPrinted>2016-05-18T08:39:09Z</cp:lastPrinted>
  <dcterms:created xsi:type="dcterms:W3CDTF">2016-05-17T08:54:42Z</dcterms:created>
  <dcterms:modified xsi:type="dcterms:W3CDTF">2016-05-18T08:39:11Z</dcterms:modified>
  <cp:category/>
  <cp:version/>
  <cp:contentType/>
  <cp:contentStatus/>
</cp:coreProperties>
</file>